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тепло 1" sheetId="1" r:id="rId1"/>
  </sheets>
  <definedNames/>
  <calcPr fullCalcOnLoad="1"/>
</workbook>
</file>

<file path=xl/sharedStrings.xml><?xml version="1.0" encoding="utf-8"?>
<sst xmlns="http://schemas.openxmlformats.org/spreadsheetml/2006/main" count="107" uniqueCount="54">
  <si>
    <t xml:space="preserve"> </t>
  </si>
  <si>
    <t>един. измер.</t>
  </si>
  <si>
    <t>март</t>
  </si>
  <si>
    <t>май</t>
  </si>
  <si>
    <t>июнь</t>
  </si>
  <si>
    <t>июль</t>
  </si>
  <si>
    <t>авг</t>
  </si>
  <si>
    <t>сент</t>
  </si>
  <si>
    <t xml:space="preserve"> тыс. руб.</t>
  </si>
  <si>
    <t xml:space="preserve"> Гкал</t>
  </si>
  <si>
    <t>Итого по школам</t>
  </si>
  <si>
    <t>Итого по образованию</t>
  </si>
  <si>
    <t>МОБУ СОШ с. Ивановка</t>
  </si>
  <si>
    <t>МКОУ СОШ с. Кремово</t>
  </si>
  <si>
    <t>МОБУ СОШ с. Михайловка им. Крушанова</t>
  </si>
  <si>
    <t xml:space="preserve"> МКОУ СОШ с. Первомайское</t>
  </si>
  <si>
    <t>МКОУ СОШ с. Ширяевка</t>
  </si>
  <si>
    <t>МОБУ СОШ  № 2                      пос. Новошахтинский</t>
  </si>
  <si>
    <t>МКОУ НОШ с. Горное</t>
  </si>
  <si>
    <t>ММБУК ММР "Методическое культурно-информационное объединение"</t>
  </si>
  <si>
    <t>МКОУ СОШ № 1                                 пос. Новошахтинский</t>
  </si>
  <si>
    <t>МКОУ СОШ  с. Осиновка</t>
  </si>
  <si>
    <t>январь</t>
  </si>
  <si>
    <t>февраль</t>
  </si>
  <si>
    <t>апрель</t>
  </si>
  <si>
    <t>октябрь</t>
  </si>
  <si>
    <t>ноябрь</t>
  </si>
  <si>
    <t>декабрь</t>
  </si>
  <si>
    <t>Гкал</t>
  </si>
  <si>
    <t xml:space="preserve">СОШ с.Ляличи </t>
  </si>
  <si>
    <t>Итого по ДОУ</t>
  </si>
  <si>
    <t>тыс.руб</t>
  </si>
  <si>
    <t>Всего по учреждениям</t>
  </si>
  <si>
    <t>МКОУ СОШ с. Абрамовка</t>
  </si>
  <si>
    <t>МКОУ ООШ с. Григорьевка</t>
  </si>
  <si>
    <t>МДОБУ "Ручеек"</t>
  </si>
  <si>
    <t>МДОБУ "Росинка"</t>
  </si>
  <si>
    <t>МДОБУ "Золотой ключик"</t>
  </si>
  <si>
    <t>МДОБУ  "Василек"</t>
  </si>
  <si>
    <t>МДОБУ "Светлячок"</t>
  </si>
  <si>
    <t>МДОБУ "Буратино"</t>
  </si>
  <si>
    <t>МДОБУ "Журавлик" (с учетом д/с  с.Горное)</t>
  </si>
  <si>
    <t>МОБУ ДОД ДЮСШ с. Михайловка</t>
  </si>
  <si>
    <t>МБОУ ДОД "Детская  школа искусств" с.Михайловка</t>
  </si>
  <si>
    <t>Лимиты потребления тепловой энергии на 2016 год для  
учреждений, обслуживаемых КГУП "Примтеплоэнерго"</t>
  </si>
  <si>
    <t>индекс-дефлятор  107 %</t>
  </si>
  <si>
    <t>МКУ "УОТОД АММР"</t>
  </si>
  <si>
    <t>утв.тариф на 2016 год - 4714,97 руб/Гкал</t>
  </si>
  <si>
    <t>Наименование
потребителей</t>
  </si>
  <si>
    <t>Лимит на
2016 год</t>
  </si>
  <si>
    <t>МДОБУ "Березка" (с учетом д/с с.Ляличи)</t>
  </si>
  <si>
    <t>тыс. руб.</t>
  </si>
  <si>
    <t>МБУ «МФЦ»</t>
  </si>
  <si>
    <t>Приложение 3
к постановлению администрации  
Михайловского муниципального района
от 27.08.2015 № 712-па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</si>
</sst>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0"/>
    <numFmt numFmtId="167" formatCode="0.00000"/>
    <numFmt numFmtId="168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2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68" fontId="1" fillId="0" borderId="12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168" fontId="1" fillId="0" borderId="11" xfId="0" applyNumberFormat="1" applyFont="1" applyBorder="1" applyAlignment="1">
      <alignment horizontal="left" vertical="center" wrapText="1"/>
    </xf>
    <xf numFmtId="168" fontId="1" fillId="0" borderId="15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115" zoomScaleNormal="115" zoomScalePageLayoutView="0" workbookViewId="0" topLeftCell="A1">
      <pane xSplit="6" ySplit="8" topLeftCell="G53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1" sqref="A1:O1"/>
    </sheetView>
  </sheetViews>
  <sheetFormatPr defaultColWidth="9.00390625" defaultRowHeight="12.75"/>
  <cols>
    <col min="1" max="1" width="21.375" style="1" customWidth="1"/>
    <col min="2" max="2" width="7.75390625" style="3" customWidth="1"/>
    <col min="3" max="3" width="11.75390625" style="4" customWidth="1"/>
    <col min="4" max="5" width="9.875" style="3" customWidth="1"/>
    <col min="6" max="6" width="10.00390625" style="3" customWidth="1"/>
    <col min="7" max="7" width="9.75390625" style="3" customWidth="1"/>
    <col min="8" max="8" width="4.875" style="3" customWidth="1"/>
    <col min="9" max="10" width="5.125" style="3" customWidth="1"/>
    <col min="11" max="11" width="4.25390625" style="3" customWidth="1"/>
    <col min="12" max="12" width="4.875" style="3" customWidth="1"/>
    <col min="13" max="13" width="7.875" style="3" customWidth="1"/>
    <col min="14" max="15" width="8.125" style="3" customWidth="1"/>
    <col min="16" max="16" width="9.125" style="3" customWidth="1"/>
    <col min="17" max="16384" width="9.125" style="1" customWidth="1"/>
  </cols>
  <sheetData>
    <row r="1" spans="1:15" ht="68.25" customHeight="1">
      <c r="A1" s="54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36" customHeight="1">
      <c r="A2" s="49" t="s">
        <v>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9:15" ht="15" customHeight="1">
      <c r="I3" s="5"/>
      <c r="J3" s="5"/>
      <c r="K3" s="5"/>
      <c r="L3" s="51" t="s">
        <v>47</v>
      </c>
      <c r="M3" s="51"/>
      <c r="N3" s="51"/>
      <c r="O3" s="51"/>
    </row>
    <row r="4" spans="9:15" ht="12" customHeight="1" hidden="1">
      <c r="I4" s="5"/>
      <c r="J4" s="5"/>
      <c r="K4" s="5"/>
      <c r="L4" s="51"/>
      <c r="M4" s="51"/>
      <c r="N4" s="51"/>
      <c r="O4" s="51"/>
    </row>
    <row r="5" spans="9:15" ht="12.75" customHeight="1">
      <c r="I5" s="5" t="s">
        <v>0</v>
      </c>
      <c r="J5" s="9"/>
      <c r="K5" s="23"/>
      <c r="L5" s="43" t="s">
        <v>45</v>
      </c>
      <c r="M5" s="44"/>
      <c r="N5" s="44"/>
      <c r="O5" s="44"/>
    </row>
    <row r="6" spans="13:15" ht="12.75" customHeight="1">
      <c r="M6" s="6"/>
      <c r="N6" s="6"/>
      <c r="O6" s="6"/>
    </row>
    <row r="7" spans="1:16" s="11" customFormat="1" ht="27.75" customHeight="1">
      <c r="A7" s="24" t="s">
        <v>48</v>
      </c>
      <c r="B7" s="29" t="s">
        <v>1</v>
      </c>
      <c r="C7" s="30" t="s">
        <v>49</v>
      </c>
      <c r="D7" s="25" t="s">
        <v>22</v>
      </c>
      <c r="E7" s="25" t="s">
        <v>23</v>
      </c>
      <c r="F7" s="25" t="s">
        <v>2</v>
      </c>
      <c r="G7" s="25" t="s">
        <v>24</v>
      </c>
      <c r="H7" s="25" t="s">
        <v>3</v>
      </c>
      <c r="I7" s="25" t="s">
        <v>4</v>
      </c>
      <c r="J7" s="25" t="s">
        <v>5</v>
      </c>
      <c r="K7" s="25" t="s">
        <v>6</v>
      </c>
      <c r="L7" s="25" t="s">
        <v>7</v>
      </c>
      <c r="M7" s="25" t="s">
        <v>25</v>
      </c>
      <c r="N7" s="25" t="s">
        <v>26</v>
      </c>
      <c r="O7" s="25" t="s">
        <v>27</v>
      </c>
      <c r="P7" s="10"/>
    </row>
    <row r="8" spans="1:16" s="13" customFormat="1" ht="28.5" customHeight="1">
      <c r="A8" s="38" t="s">
        <v>19</v>
      </c>
      <c r="B8" s="31" t="s">
        <v>9</v>
      </c>
      <c r="C8" s="26">
        <f aca="true" t="shared" si="0" ref="C8:C58">D8+E8+F8+G8+H8+I8+J8+K8+L8+M8+N8+O8</f>
        <v>171</v>
      </c>
      <c r="D8" s="32">
        <v>31.56</v>
      </c>
      <c r="E8" s="27">
        <v>24.83</v>
      </c>
      <c r="F8" s="27">
        <v>21.12</v>
      </c>
      <c r="G8" s="27">
        <v>10.81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18.27</v>
      </c>
      <c r="N8" s="27">
        <v>31.24</v>
      </c>
      <c r="O8" s="27">
        <v>33.17</v>
      </c>
      <c r="P8" s="12"/>
    </row>
    <row r="9" spans="1:16" s="13" customFormat="1" ht="30" customHeight="1">
      <c r="A9" s="41"/>
      <c r="B9" s="31" t="s">
        <v>8</v>
      </c>
      <c r="C9" s="26">
        <f t="shared" si="0"/>
        <v>806.25987</v>
      </c>
      <c r="D9" s="32">
        <f>D8*4714.97/1000</f>
        <v>148.80445319999998</v>
      </c>
      <c r="E9" s="32">
        <f aca="true" t="shared" si="1" ref="E9:O9">E8*4714.97/1000</f>
        <v>117.0727051</v>
      </c>
      <c r="F9" s="32">
        <f t="shared" si="1"/>
        <v>99.58016640000001</v>
      </c>
      <c r="G9" s="32">
        <f t="shared" si="1"/>
        <v>50.96882570000001</v>
      </c>
      <c r="H9" s="32">
        <f t="shared" si="1"/>
        <v>0</v>
      </c>
      <c r="I9" s="32">
        <f t="shared" si="1"/>
        <v>0</v>
      </c>
      <c r="J9" s="32">
        <f t="shared" si="1"/>
        <v>0</v>
      </c>
      <c r="K9" s="32">
        <f t="shared" si="1"/>
        <v>0</v>
      </c>
      <c r="L9" s="32">
        <f t="shared" si="1"/>
        <v>0</v>
      </c>
      <c r="M9" s="32">
        <f t="shared" si="1"/>
        <v>86.1425019</v>
      </c>
      <c r="N9" s="32">
        <f t="shared" si="1"/>
        <v>147.2956628</v>
      </c>
      <c r="O9" s="32">
        <f t="shared" si="1"/>
        <v>156.3955549</v>
      </c>
      <c r="P9" s="12"/>
    </row>
    <row r="10" spans="1:16" s="11" customFormat="1" ht="16.5" customHeight="1">
      <c r="A10" s="38" t="s">
        <v>46</v>
      </c>
      <c r="B10" s="31" t="s">
        <v>9</v>
      </c>
      <c r="C10" s="26">
        <f>SUM(D10:O10)</f>
        <v>483.70000000000005</v>
      </c>
      <c r="D10" s="32">
        <v>113.9</v>
      </c>
      <c r="E10" s="32">
        <v>97.4</v>
      </c>
      <c r="F10" s="32">
        <v>59.9</v>
      </c>
      <c r="G10" s="32">
        <v>32.3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17.3</v>
      </c>
      <c r="N10" s="32">
        <v>60.3</v>
      </c>
      <c r="O10" s="32">
        <v>102.6</v>
      </c>
      <c r="P10" s="10"/>
    </row>
    <row r="11" spans="1:17" s="11" customFormat="1" ht="15.75" customHeight="1">
      <c r="A11" s="41"/>
      <c r="B11" s="33" t="s">
        <v>8</v>
      </c>
      <c r="C11" s="26">
        <f t="shared" si="0"/>
        <v>2280.630989</v>
      </c>
      <c r="D11" s="32">
        <f>D10*4714.97/1000</f>
        <v>537.0350830000001</v>
      </c>
      <c r="E11" s="32">
        <f aca="true" t="shared" si="2" ref="E11:O11">E10*4714.97/1000</f>
        <v>459.23807800000003</v>
      </c>
      <c r="F11" s="32">
        <f t="shared" si="2"/>
        <v>282.426703</v>
      </c>
      <c r="G11" s="32">
        <f t="shared" si="2"/>
        <v>152.293531</v>
      </c>
      <c r="H11" s="32">
        <f t="shared" si="2"/>
        <v>0</v>
      </c>
      <c r="I11" s="32">
        <f t="shared" si="2"/>
        <v>0</v>
      </c>
      <c r="J11" s="32">
        <f t="shared" si="2"/>
        <v>0</v>
      </c>
      <c r="K11" s="32">
        <f t="shared" si="2"/>
        <v>0</v>
      </c>
      <c r="L11" s="32">
        <f t="shared" si="2"/>
        <v>0</v>
      </c>
      <c r="M11" s="32">
        <f t="shared" si="2"/>
        <v>81.56898100000001</v>
      </c>
      <c r="N11" s="32">
        <f t="shared" si="2"/>
        <v>284.312691</v>
      </c>
      <c r="O11" s="32">
        <f t="shared" si="2"/>
        <v>483.755922</v>
      </c>
      <c r="P11" s="10"/>
      <c r="Q11" s="14"/>
    </row>
    <row r="12" spans="1:16" s="13" customFormat="1" ht="15" customHeight="1">
      <c r="A12" s="38" t="s">
        <v>43</v>
      </c>
      <c r="B12" s="31" t="s">
        <v>9</v>
      </c>
      <c r="C12" s="26">
        <f t="shared" si="0"/>
        <v>65</v>
      </c>
      <c r="D12" s="32">
        <v>11.59</v>
      </c>
      <c r="E12" s="27">
        <v>8.92</v>
      </c>
      <c r="F12" s="27">
        <v>7.44</v>
      </c>
      <c r="G12" s="27">
        <v>6.66</v>
      </c>
      <c r="H12" s="27"/>
      <c r="I12" s="27"/>
      <c r="J12" s="27"/>
      <c r="K12" s="27"/>
      <c r="L12" s="27"/>
      <c r="M12" s="27">
        <v>5.71</v>
      </c>
      <c r="N12" s="27">
        <v>11.18</v>
      </c>
      <c r="O12" s="27">
        <v>13.5</v>
      </c>
      <c r="P12" s="12"/>
    </row>
    <row r="13" spans="1:16" s="13" customFormat="1" ht="23.25" customHeight="1">
      <c r="A13" s="41"/>
      <c r="B13" s="31" t="s">
        <v>8</v>
      </c>
      <c r="C13" s="26">
        <f t="shared" si="0"/>
        <v>306.47305</v>
      </c>
      <c r="D13" s="32">
        <f>D12*4714.97/1000</f>
        <v>54.6465023</v>
      </c>
      <c r="E13" s="32">
        <f aca="true" t="shared" si="3" ref="E13:O13">E12*4714.97/1000</f>
        <v>42.05753240000001</v>
      </c>
      <c r="F13" s="32">
        <f t="shared" si="3"/>
        <v>35.079376800000006</v>
      </c>
      <c r="G13" s="32">
        <f t="shared" si="3"/>
        <v>31.401700200000004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26.9224787</v>
      </c>
      <c r="N13" s="32">
        <f t="shared" si="3"/>
        <v>52.7133646</v>
      </c>
      <c r="O13" s="32">
        <f t="shared" si="3"/>
        <v>63.652095</v>
      </c>
      <c r="P13" s="12"/>
    </row>
    <row r="14" spans="1:16" s="16" customFormat="1" ht="17.25" customHeight="1">
      <c r="A14" s="38" t="s">
        <v>33</v>
      </c>
      <c r="B14" s="31" t="s">
        <v>9</v>
      </c>
      <c r="C14" s="28">
        <f t="shared" si="0"/>
        <v>260</v>
      </c>
      <c r="D14" s="27">
        <v>61.14</v>
      </c>
      <c r="E14" s="27">
        <v>48.27</v>
      </c>
      <c r="F14" s="27">
        <v>36.19</v>
      </c>
      <c r="G14" s="27">
        <v>18.01</v>
      </c>
      <c r="H14" s="27"/>
      <c r="I14" s="27"/>
      <c r="J14" s="27"/>
      <c r="K14" s="27"/>
      <c r="L14" s="27"/>
      <c r="M14" s="27">
        <v>8.2</v>
      </c>
      <c r="N14" s="27">
        <v>34.38</v>
      </c>
      <c r="O14" s="27">
        <v>53.81</v>
      </c>
      <c r="P14" s="15"/>
    </row>
    <row r="15" spans="1:16" s="16" customFormat="1" ht="12.75">
      <c r="A15" s="41"/>
      <c r="B15" s="31" t="s">
        <v>8</v>
      </c>
      <c r="C15" s="28">
        <f t="shared" si="0"/>
        <v>1225.8922</v>
      </c>
      <c r="D15" s="27">
        <f>D14*4714.97/1000</f>
        <v>288.2732658</v>
      </c>
      <c r="E15" s="27">
        <f aca="true" t="shared" si="4" ref="E15:O15">E14*4714.97/1000</f>
        <v>227.59160190000003</v>
      </c>
      <c r="F15" s="27">
        <f t="shared" si="4"/>
        <v>170.6347643</v>
      </c>
      <c r="G15" s="27">
        <f t="shared" si="4"/>
        <v>84.91660970000001</v>
      </c>
      <c r="H15" s="27">
        <f t="shared" si="4"/>
        <v>0</v>
      </c>
      <c r="I15" s="27">
        <f t="shared" si="4"/>
        <v>0</v>
      </c>
      <c r="J15" s="27">
        <f t="shared" si="4"/>
        <v>0</v>
      </c>
      <c r="K15" s="27">
        <f t="shared" si="4"/>
        <v>0</v>
      </c>
      <c r="L15" s="27">
        <f t="shared" si="4"/>
        <v>0</v>
      </c>
      <c r="M15" s="27">
        <f t="shared" si="4"/>
        <v>38.662754</v>
      </c>
      <c r="N15" s="27">
        <f t="shared" si="4"/>
        <v>162.10066860000003</v>
      </c>
      <c r="O15" s="27">
        <f t="shared" si="4"/>
        <v>253.71253570000005</v>
      </c>
      <c r="P15" s="15"/>
    </row>
    <row r="16" spans="1:16" s="16" customFormat="1" ht="12.75" customHeight="1">
      <c r="A16" s="38" t="s">
        <v>34</v>
      </c>
      <c r="B16" s="31" t="s">
        <v>9</v>
      </c>
      <c r="C16" s="28">
        <f t="shared" si="0"/>
        <v>396.60999999999996</v>
      </c>
      <c r="D16" s="27">
        <v>90.44</v>
      </c>
      <c r="E16" s="27">
        <v>72.52</v>
      </c>
      <c r="F16" s="27">
        <v>55.73</v>
      </c>
      <c r="G16" s="27">
        <v>30.39</v>
      </c>
      <c r="H16" s="27"/>
      <c r="I16" s="27"/>
      <c r="J16" s="27"/>
      <c r="K16" s="27"/>
      <c r="L16" s="27"/>
      <c r="M16" s="27">
        <v>16.06</v>
      </c>
      <c r="N16" s="27">
        <v>51.65</v>
      </c>
      <c r="O16" s="27">
        <v>79.82</v>
      </c>
      <c r="P16" s="15"/>
    </row>
    <row r="17" spans="1:16" s="16" customFormat="1" ht="12.75">
      <c r="A17" s="41"/>
      <c r="B17" s="31" t="s">
        <v>8</v>
      </c>
      <c r="C17" s="28">
        <f t="shared" si="0"/>
        <v>1870.0042516999997</v>
      </c>
      <c r="D17" s="27">
        <f>D16*4714.97/1000</f>
        <v>426.42188680000004</v>
      </c>
      <c r="E17" s="27">
        <f aca="true" t="shared" si="5" ref="E17:O17">E16*4714.97/1000</f>
        <v>341.92962439999997</v>
      </c>
      <c r="F17" s="27">
        <f t="shared" si="5"/>
        <v>262.7652781</v>
      </c>
      <c r="G17" s="27">
        <f t="shared" si="5"/>
        <v>143.2879383</v>
      </c>
      <c r="H17" s="27">
        <f t="shared" si="5"/>
        <v>0</v>
      </c>
      <c r="I17" s="27">
        <f t="shared" si="5"/>
        <v>0</v>
      </c>
      <c r="J17" s="27">
        <f t="shared" si="5"/>
        <v>0</v>
      </c>
      <c r="K17" s="27">
        <f t="shared" si="5"/>
        <v>0</v>
      </c>
      <c r="L17" s="27">
        <f t="shared" si="5"/>
        <v>0</v>
      </c>
      <c r="M17" s="27">
        <f t="shared" si="5"/>
        <v>75.7224182</v>
      </c>
      <c r="N17" s="27">
        <f t="shared" si="5"/>
        <v>243.5282005</v>
      </c>
      <c r="O17" s="27">
        <f t="shared" si="5"/>
        <v>376.3489054</v>
      </c>
      <c r="P17" s="15"/>
    </row>
    <row r="18" spans="1:16" s="16" customFormat="1" ht="12.75" customHeight="1">
      <c r="A18" s="38" t="s">
        <v>12</v>
      </c>
      <c r="B18" s="31" t="s">
        <v>9</v>
      </c>
      <c r="C18" s="28">
        <f t="shared" si="0"/>
        <v>673.27</v>
      </c>
      <c r="D18" s="27">
        <v>160.56</v>
      </c>
      <c r="E18" s="27">
        <v>132.72</v>
      </c>
      <c r="F18" s="27">
        <v>83.27</v>
      </c>
      <c r="G18" s="27">
        <v>27.11</v>
      </c>
      <c r="H18" s="27"/>
      <c r="I18" s="27"/>
      <c r="J18" s="27"/>
      <c r="K18" s="27"/>
      <c r="L18" s="27"/>
      <c r="M18" s="27">
        <v>22.08</v>
      </c>
      <c r="N18" s="27">
        <v>98.7</v>
      </c>
      <c r="O18" s="27">
        <v>148.83</v>
      </c>
      <c r="P18" s="15"/>
    </row>
    <row r="19" spans="1:16" s="16" customFormat="1" ht="12.75">
      <c r="A19" s="41"/>
      <c r="B19" s="31" t="s">
        <v>8</v>
      </c>
      <c r="C19" s="28">
        <f t="shared" si="0"/>
        <v>3174.4478518999995</v>
      </c>
      <c r="D19" s="27">
        <f>D18*4714.97/1000</f>
        <v>757.0355832</v>
      </c>
      <c r="E19" s="27">
        <f aca="true" t="shared" si="6" ref="E19:O19">E18*4714.97/1000</f>
        <v>625.7708183999999</v>
      </c>
      <c r="F19" s="27">
        <f t="shared" si="6"/>
        <v>392.6155519</v>
      </c>
      <c r="G19" s="27">
        <f t="shared" si="6"/>
        <v>127.8228367</v>
      </c>
      <c r="H19" s="27">
        <f t="shared" si="6"/>
        <v>0</v>
      </c>
      <c r="I19" s="27">
        <f t="shared" si="6"/>
        <v>0</v>
      </c>
      <c r="J19" s="27">
        <f t="shared" si="6"/>
        <v>0</v>
      </c>
      <c r="K19" s="27">
        <f t="shared" si="6"/>
        <v>0</v>
      </c>
      <c r="L19" s="27">
        <f t="shared" si="6"/>
        <v>0</v>
      </c>
      <c r="M19" s="27">
        <f t="shared" si="6"/>
        <v>104.1065376</v>
      </c>
      <c r="N19" s="27">
        <f t="shared" si="6"/>
        <v>465.367539</v>
      </c>
      <c r="O19" s="27">
        <f t="shared" si="6"/>
        <v>701.7289851</v>
      </c>
      <c r="P19" s="15"/>
    </row>
    <row r="20" spans="1:16" s="16" customFormat="1" ht="12.75">
      <c r="A20" s="52" t="s">
        <v>13</v>
      </c>
      <c r="B20" s="34" t="s">
        <v>9</v>
      </c>
      <c r="C20" s="28">
        <f t="shared" si="0"/>
        <v>560</v>
      </c>
      <c r="D20" s="27">
        <v>126.6</v>
      </c>
      <c r="E20" s="27">
        <v>110.85</v>
      </c>
      <c r="F20" s="27">
        <v>74.88</v>
      </c>
      <c r="G20" s="27">
        <v>25.2</v>
      </c>
      <c r="H20" s="27"/>
      <c r="I20" s="27"/>
      <c r="J20" s="27"/>
      <c r="K20" s="27"/>
      <c r="L20" s="27"/>
      <c r="M20" s="27">
        <v>23.87</v>
      </c>
      <c r="N20" s="27">
        <v>77.81</v>
      </c>
      <c r="O20" s="27">
        <v>120.79</v>
      </c>
      <c r="P20" s="15"/>
    </row>
    <row r="21" spans="1:16" s="16" customFormat="1" ht="12.75">
      <c r="A21" s="53"/>
      <c r="B21" s="34" t="s">
        <v>8</v>
      </c>
      <c r="C21" s="28">
        <f t="shared" si="0"/>
        <v>2640.3832</v>
      </c>
      <c r="D21" s="27">
        <f>D20*4714.97/1000</f>
        <v>596.915202</v>
      </c>
      <c r="E21" s="27">
        <f aca="true" t="shared" si="7" ref="E21:O21">E20*4714.97/1000</f>
        <v>522.6544245</v>
      </c>
      <c r="F21" s="27">
        <f t="shared" si="7"/>
        <v>353.0569536</v>
      </c>
      <c r="G21" s="27">
        <f t="shared" si="7"/>
        <v>118.817244</v>
      </c>
      <c r="H21" s="27">
        <f t="shared" si="7"/>
        <v>0</v>
      </c>
      <c r="I21" s="27">
        <f t="shared" si="7"/>
        <v>0</v>
      </c>
      <c r="J21" s="27">
        <f t="shared" si="7"/>
        <v>0</v>
      </c>
      <c r="K21" s="27">
        <f t="shared" si="7"/>
        <v>0</v>
      </c>
      <c r="L21" s="27">
        <f t="shared" si="7"/>
        <v>0</v>
      </c>
      <c r="M21" s="27">
        <f t="shared" si="7"/>
        <v>112.54633390000001</v>
      </c>
      <c r="N21" s="27">
        <f t="shared" si="7"/>
        <v>366.8718157</v>
      </c>
      <c r="O21" s="27">
        <f t="shared" si="7"/>
        <v>569.5212263000001</v>
      </c>
      <c r="P21" s="15"/>
    </row>
    <row r="22" spans="1:16" s="16" customFormat="1" ht="18.75" customHeight="1">
      <c r="A22" s="38" t="s">
        <v>14</v>
      </c>
      <c r="B22" s="31" t="s">
        <v>9</v>
      </c>
      <c r="C22" s="28">
        <f t="shared" si="0"/>
        <v>1064.59</v>
      </c>
      <c r="D22" s="27">
        <v>226.41</v>
      </c>
      <c r="E22" s="27">
        <v>207.48</v>
      </c>
      <c r="F22" s="27">
        <v>144.5</v>
      </c>
      <c r="G22" s="27">
        <v>82.63</v>
      </c>
      <c r="H22" s="27"/>
      <c r="I22" s="27"/>
      <c r="J22" s="27"/>
      <c r="K22" s="27"/>
      <c r="L22" s="27"/>
      <c r="M22" s="27">
        <v>31.92</v>
      </c>
      <c r="N22" s="27">
        <v>135</v>
      </c>
      <c r="O22" s="27">
        <v>236.65</v>
      </c>
      <c r="P22" s="15"/>
    </row>
    <row r="23" spans="1:16" s="16" customFormat="1" ht="19.5" customHeight="1">
      <c r="A23" s="41"/>
      <c r="B23" s="31" t="s">
        <v>8</v>
      </c>
      <c r="C23" s="28">
        <f t="shared" si="0"/>
        <v>5019.5099123</v>
      </c>
      <c r="D23" s="27">
        <f>D22*4714.97/1000</f>
        <v>1067.5163577</v>
      </c>
      <c r="E23" s="27">
        <f aca="true" t="shared" si="8" ref="E23:O23">E22*4714.97/1000</f>
        <v>978.2619756</v>
      </c>
      <c r="F23" s="27">
        <f t="shared" si="8"/>
        <v>681.313165</v>
      </c>
      <c r="G23" s="27">
        <f t="shared" si="8"/>
        <v>389.59797110000005</v>
      </c>
      <c r="H23" s="27">
        <f t="shared" si="8"/>
        <v>0</v>
      </c>
      <c r="I23" s="27">
        <f t="shared" si="8"/>
        <v>0</v>
      </c>
      <c r="J23" s="27">
        <f t="shared" si="8"/>
        <v>0</v>
      </c>
      <c r="K23" s="27">
        <f t="shared" si="8"/>
        <v>0</v>
      </c>
      <c r="L23" s="27">
        <f t="shared" si="8"/>
        <v>0</v>
      </c>
      <c r="M23" s="27">
        <f t="shared" si="8"/>
        <v>150.50184240000002</v>
      </c>
      <c r="N23" s="27">
        <f t="shared" si="8"/>
        <v>636.5209500000001</v>
      </c>
      <c r="O23" s="27">
        <f t="shared" si="8"/>
        <v>1115.7976505</v>
      </c>
      <c r="P23" s="15"/>
    </row>
    <row r="24" spans="1:16" s="16" customFormat="1" ht="12.75">
      <c r="A24" s="38" t="s">
        <v>21</v>
      </c>
      <c r="B24" s="31" t="s">
        <v>9</v>
      </c>
      <c r="C24" s="28">
        <f t="shared" si="0"/>
        <v>580</v>
      </c>
      <c r="D24" s="27">
        <v>136.93</v>
      </c>
      <c r="E24" s="27">
        <v>109.61</v>
      </c>
      <c r="F24" s="27">
        <v>64.02</v>
      </c>
      <c r="G24" s="27">
        <v>45.36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27">
        <v>26.37</v>
      </c>
      <c r="N24" s="27">
        <v>76.98</v>
      </c>
      <c r="O24" s="27">
        <v>120.73</v>
      </c>
      <c r="P24" s="15"/>
    </row>
    <row r="25" spans="1:16" s="16" customFormat="1" ht="12.75">
      <c r="A25" s="41"/>
      <c r="B25" s="31" t="s">
        <v>8</v>
      </c>
      <c r="C25" s="28">
        <f t="shared" si="0"/>
        <v>2734.6826</v>
      </c>
      <c r="D25" s="27">
        <f>D24*4714.97/1000</f>
        <v>645.6208421</v>
      </c>
      <c r="E25" s="27">
        <f aca="true" t="shared" si="9" ref="E25:O25">E24*4714.97/1000</f>
        <v>516.8078617</v>
      </c>
      <c r="F25" s="27">
        <f t="shared" si="9"/>
        <v>301.85237939999996</v>
      </c>
      <c r="G25" s="27">
        <f t="shared" si="9"/>
        <v>213.8710392</v>
      </c>
      <c r="H25" s="27">
        <f t="shared" si="9"/>
        <v>0</v>
      </c>
      <c r="I25" s="27">
        <f t="shared" si="9"/>
        <v>0</v>
      </c>
      <c r="J25" s="27">
        <f t="shared" si="9"/>
        <v>0</v>
      </c>
      <c r="K25" s="27">
        <f t="shared" si="9"/>
        <v>0</v>
      </c>
      <c r="L25" s="27">
        <f t="shared" si="9"/>
        <v>0</v>
      </c>
      <c r="M25" s="27">
        <f t="shared" si="9"/>
        <v>124.33375890000002</v>
      </c>
      <c r="N25" s="27">
        <f t="shared" si="9"/>
        <v>362.95839060000003</v>
      </c>
      <c r="O25" s="27">
        <f t="shared" si="9"/>
        <v>569.2383281</v>
      </c>
      <c r="P25" s="15"/>
    </row>
    <row r="26" spans="1:16" s="16" customFormat="1" ht="14.25" customHeight="1">
      <c r="A26" s="38" t="s">
        <v>15</v>
      </c>
      <c r="B26" s="31" t="s">
        <v>9</v>
      </c>
      <c r="C26" s="28">
        <f t="shared" si="0"/>
        <v>379.81</v>
      </c>
      <c r="D26" s="27">
        <v>81.3</v>
      </c>
      <c r="E26" s="27">
        <v>70.32</v>
      </c>
      <c r="F26" s="27">
        <v>52.11</v>
      </c>
      <c r="G26" s="27">
        <v>32.64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27">
        <v>17.91</v>
      </c>
      <c r="N26" s="27">
        <v>47.61</v>
      </c>
      <c r="O26" s="27">
        <v>77.92</v>
      </c>
      <c r="P26" s="15"/>
    </row>
    <row r="27" spans="1:16" s="16" customFormat="1" ht="12.75">
      <c r="A27" s="41"/>
      <c r="B27" s="31" t="s">
        <v>8</v>
      </c>
      <c r="C27" s="28">
        <f t="shared" si="0"/>
        <v>1790.7927556999998</v>
      </c>
      <c r="D27" s="27">
        <f>D26*4714.97/1000</f>
        <v>383.327061</v>
      </c>
      <c r="E27" s="27">
        <f aca="true" t="shared" si="10" ref="E27:O27">E26*4714.97/1000</f>
        <v>331.5566904</v>
      </c>
      <c r="F27" s="27">
        <f t="shared" si="10"/>
        <v>245.69708670000003</v>
      </c>
      <c r="G27" s="27">
        <f t="shared" si="10"/>
        <v>153.8966208</v>
      </c>
      <c r="H27" s="27">
        <f t="shared" si="10"/>
        <v>0</v>
      </c>
      <c r="I27" s="27">
        <f t="shared" si="10"/>
        <v>0</v>
      </c>
      <c r="J27" s="27">
        <f t="shared" si="10"/>
        <v>0</v>
      </c>
      <c r="K27" s="27">
        <f t="shared" si="10"/>
        <v>0</v>
      </c>
      <c r="L27" s="27">
        <f t="shared" si="10"/>
        <v>0</v>
      </c>
      <c r="M27" s="27">
        <f t="shared" si="10"/>
        <v>84.44511270000001</v>
      </c>
      <c r="N27" s="27">
        <f t="shared" si="10"/>
        <v>224.47972170000003</v>
      </c>
      <c r="O27" s="27">
        <f t="shared" si="10"/>
        <v>367.39046240000005</v>
      </c>
      <c r="P27" s="15"/>
    </row>
    <row r="28" spans="1:16" s="16" customFormat="1" ht="12.75">
      <c r="A28" s="38" t="s">
        <v>16</v>
      </c>
      <c r="B28" s="31" t="s">
        <v>9</v>
      </c>
      <c r="C28" s="28">
        <f t="shared" si="0"/>
        <v>409.99999999999994</v>
      </c>
      <c r="D28" s="27">
        <v>94.05</v>
      </c>
      <c r="E28" s="27">
        <v>74.02</v>
      </c>
      <c r="F28" s="27">
        <v>55.76</v>
      </c>
      <c r="G28" s="27">
        <v>32.3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27">
        <v>12.78</v>
      </c>
      <c r="N28" s="27">
        <v>55.38</v>
      </c>
      <c r="O28" s="27">
        <v>85.71</v>
      </c>
      <c r="P28" s="15"/>
    </row>
    <row r="29" spans="1:16" s="16" customFormat="1" ht="12.75">
      <c r="A29" s="41"/>
      <c r="B29" s="31" t="s">
        <v>8</v>
      </c>
      <c r="C29" s="28">
        <f t="shared" si="0"/>
        <v>1933.1377</v>
      </c>
      <c r="D29" s="27">
        <f>D28*4714.97/1000</f>
        <v>443.44292850000005</v>
      </c>
      <c r="E29" s="27">
        <f aca="true" t="shared" si="11" ref="E29:O29">E28*4714.97/1000</f>
        <v>349.0020794</v>
      </c>
      <c r="F29" s="27">
        <f t="shared" si="11"/>
        <v>262.90672720000003</v>
      </c>
      <c r="G29" s="27">
        <f t="shared" si="11"/>
        <v>152.293531</v>
      </c>
      <c r="H29" s="27">
        <f t="shared" si="11"/>
        <v>0</v>
      </c>
      <c r="I29" s="27">
        <f t="shared" si="11"/>
        <v>0</v>
      </c>
      <c r="J29" s="27">
        <f t="shared" si="11"/>
        <v>0</v>
      </c>
      <c r="K29" s="27">
        <f t="shared" si="11"/>
        <v>0</v>
      </c>
      <c r="L29" s="27">
        <f t="shared" si="11"/>
        <v>0</v>
      </c>
      <c r="M29" s="27">
        <f t="shared" si="11"/>
        <v>60.257316599999996</v>
      </c>
      <c r="N29" s="27">
        <f t="shared" si="11"/>
        <v>261.11503860000005</v>
      </c>
      <c r="O29" s="27">
        <f t="shared" si="11"/>
        <v>404.1200787</v>
      </c>
      <c r="P29" s="15"/>
    </row>
    <row r="30" spans="1:16" s="16" customFormat="1" ht="12.75" customHeight="1">
      <c r="A30" s="38" t="s">
        <v>20</v>
      </c>
      <c r="B30" s="31" t="s">
        <v>9</v>
      </c>
      <c r="C30" s="28">
        <f t="shared" si="0"/>
        <v>600</v>
      </c>
      <c r="D30" s="27">
        <v>139.41</v>
      </c>
      <c r="E30" s="27">
        <v>106.21</v>
      </c>
      <c r="F30" s="27">
        <v>77.61</v>
      </c>
      <c r="G30" s="27">
        <v>49.3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27">
        <v>20.83</v>
      </c>
      <c r="N30" s="27">
        <v>80.49</v>
      </c>
      <c r="O30" s="27">
        <v>126.15</v>
      </c>
      <c r="P30" s="15"/>
    </row>
    <row r="31" spans="1:16" s="16" customFormat="1" ht="12.75" customHeight="1">
      <c r="A31" s="41"/>
      <c r="B31" s="31" t="s">
        <v>8</v>
      </c>
      <c r="C31" s="28">
        <f t="shared" si="0"/>
        <v>2828.982</v>
      </c>
      <c r="D31" s="27">
        <f>D30*4714.97/1000</f>
        <v>657.3139677</v>
      </c>
      <c r="E31" s="27">
        <f aca="true" t="shared" si="12" ref="E31:O31">E30*4714.97/1000</f>
        <v>500.7769637</v>
      </c>
      <c r="F31" s="27">
        <f t="shared" si="12"/>
        <v>365.9288217</v>
      </c>
      <c r="G31" s="27">
        <f t="shared" si="12"/>
        <v>232.448021</v>
      </c>
      <c r="H31" s="27">
        <f t="shared" si="12"/>
        <v>0</v>
      </c>
      <c r="I31" s="27">
        <f t="shared" si="12"/>
        <v>0</v>
      </c>
      <c r="J31" s="27">
        <f t="shared" si="12"/>
        <v>0</v>
      </c>
      <c r="K31" s="27">
        <f t="shared" si="12"/>
        <v>0</v>
      </c>
      <c r="L31" s="27">
        <f t="shared" si="12"/>
        <v>0</v>
      </c>
      <c r="M31" s="27">
        <f t="shared" si="12"/>
        <v>98.2128251</v>
      </c>
      <c r="N31" s="27">
        <f t="shared" si="12"/>
        <v>379.5079353</v>
      </c>
      <c r="O31" s="27">
        <f t="shared" si="12"/>
        <v>594.7934655</v>
      </c>
      <c r="P31" s="15"/>
    </row>
    <row r="32" spans="1:16" s="16" customFormat="1" ht="12.75" customHeight="1">
      <c r="A32" s="38" t="s">
        <v>17</v>
      </c>
      <c r="B32" s="31" t="s">
        <v>9</v>
      </c>
      <c r="C32" s="28">
        <f t="shared" si="0"/>
        <v>1299.9899999999998</v>
      </c>
      <c r="D32" s="27">
        <v>312.72</v>
      </c>
      <c r="E32" s="27">
        <v>229.06</v>
      </c>
      <c r="F32" s="27">
        <v>173.88</v>
      </c>
      <c r="G32" s="27">
        <v>96.47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27">
        <v>42.43</v>
      </c>
      <c r="N32" s="27">
        <v>168.04</v>
      </c>
      <c r="O32" s="27">
        <v>277.39</v>
      </c>
      <c r="P32" s="15"/>
    </row>
    <row r="33" spans="1:16" s="16" customFormat="1" ht="16.5" customHeight="1">
      <c r="A33" s="41"/>
      <c r="B33" s="31" t="s">
        <v>8</v>
      </c>
      <c r="C33" s="28">
        <f t="shared" si="0"/>
        <v>6129.413850300001</v>
      </c>
      <c r="D33" s="27">
        <f>D32*4714.97/1000</f>
        <v>1474.4654184000003</v>
      </c>
      <c r="E33" s="27">
        <f aca="true" t="shared" si="13" ref="E33:O33">E32*4714.97/1000</f>
        <v>1080.0110282</v>
      </c>
      <c r="F33" s="27">
        <f t="shared" si="13"/>
        <v>819.8389836</v>
      </c>
      <c r="G33" s="27">
        <f t="shared" si="13"/>
        <v>454.8531559</v>
      </c>
      <c r="H33" s="27">
        <f t="shared" si="13"/>
        <v>0</v>
      </c>
      <c r="I33" s="27">
        <f t="shared" si="13"/>
        <v>0</v>
      </c>
      <c r="J33" s="27">
        <f t="shared" si="13"/>
        <v>0</v>
      </c>
      <c r="K33" s="27">
        <f t="shared" si="13"/>
        <v>0</v>
      </c>
      <c r="L33" s="27">
        <f t="shared" si="13"/>
        <v>0</v>
      </c>
      <c r="M33" s="27">
        <f t="shared" si="13"/>
        <v>200.0561771</v>
      </c>
      <c r="N33" s="27">
        <f t="shared" si="13"/>
        <v>792.3035588</v>
      </c>
      <c r="O33" s="27">
        <f t="shared" si="13"/>
        <v>1307.8855283</v>
      </c>
      <c r="P33" s="15"/>
    </row>
    <row r="34" spans="1:16" s="16" customFormat="1" ht="12.75">
      <c r="A34" s="38" t="s">
        <v>18</v>
      </c>
      <c r="B34" s="31" t="s">
        <v>9</v>
      </c>
      <c r="C34" s="28">
        <f t="shared" si="0"/>
        <v>48.14999999999999</v>
      </c>
      <c r="D34" s="27">
        <v>10.7</v>
      </c>
      <c r="E34" s="27">
        <v>8.69</v>
      </c>
      <c r="F34" s="27">
        <v>6.7</v>
      </c>
      <c r="G34" s="27">
        <v>3.71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27">
        <v>2.96</v>
      </c>
      <c r="N34" s="27">
        <v>5.94</v>
      </c>
      <c r="O34" s="27">
        <v>9.45</v>
      </c>
      <c r="P34" s="15"/>
    </row>
    <row r="35" spans="1:16" s="16" customFormat="1" ht="12.75">
      <c r="A35" s="39"/>
      <c r="B35" s="31" t="s">
        <v>8</v>
      </c>
      <c r="C35" s="28">
        <f t="shared" si="0"/>
        <v>227.0258055</v>
      </c>
      <c r="D35" s="35">
        <f>D34*4714.97/1000</f>
        <v>50.450179</v>
      </c>
      <c r="E35" s="35">
        <f aca="true" t="shared" si="14" ref="E35:O35">E34*4714.97/1000</f>
        <v>40.9730893</v>
      </c>
      <c r="F35" s="35">
        <f t="shared" si="14"/>
        <v>31.590299</v>
      </c>
      <c r="G35" s="35">
        <f t="shared" si="14"/>
        <v>17.4925387</v>
      </c>
      <c r="H35" s="35">
        <f t="shared" si="14"/>
        <v>0</v>
      </c>
      <c r="I35" s="35">
        <f t="shared" si="14"/>
        <v>0</v>
      </c>
      <c r="J35" s="35">
        <f t="shared" si="14"/>
        <v>0</v>
      </c>
      <c r="K35" s="35">
        <f t="shared" si="14"/>
        <v>0</v>
      </c>
      <c r="L35" s="35">
        <f t="shared" si="14"/>
        <v>0</v>
      </c>
      <c r="M35" s="35">
        <f t="shared" si="14"/>
        <v>13.9563112</v>
      </c>
      <c r="N35" s="35">
        <f t="shared" si="14"/>
        <v>28.006921800000004</v>
      </c>
      <c r="O35" s="27">
        <f t="shared" si="14"/>
        <v>44.5564665</v>
      </c>
      <c r="P35" s="15"/>
    </row>
    <row r="36" spans="1:16" s="16" customFormat="1" ht="12.75">
      <c r="A36" s="38" t="s">
        <v>29</v>
      </c>
      <c r="B36" s="31" t="s">
        <v>28</v>
      </c>
      <c r="C36" s="28">
        <f t="shared" si="0"/>
        <v>457.24</v>
      </c>
      <c r="D36" s="35">
        <v>103.69</v>
      </c>
      <c r="E36" s="35">
        <v>77.66</v>
      </c>
      <c r="F36" s="35">
        <v>66.78</v>
      </c>
      <c r="G36" s="35">
        <v>32.49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21.94</v>
      </c>
      <c r="N36" s="35">
        <v>61.5</v>
      </c>
      <c r="O36" s="27">
        <v>93.18</v>
      </c>
      <c r="P36" s="15"/>
    </row>
    <row r="37" spans="1:16" s="16" customFormat="1" ht="12.75">
      <c r="A37" s="41"/>
      <c r="B37" s="31" t="s">
        <v>51</v>
      </c>
      <c r="C37" s="28">
        <f t="shared" si="0"/>
        <v>2155.8728828000003</v>
      </c>
      <c r="D37" s="35">
        <f>D36*4714.97/1000</f>
        <v>488.8952393</v>
      </c>
      <c r="E37" s="35">
        <f aca="true" t="shared" si="15" ref="E37:O37">E36*4714.97/1000</f>
        <v>366.1645702</v>
      </c>
      <c r="F37" s="35">
        <f t="shared" si="15"/>
        <v>314.86569660000004</v>
      </c>
      <c r="G37" s="35">
        <f t="shared" si="15"/>
        <v>153.18937530000002</v>
      </c>
      <c r="H37" s="35">
        <f t="shared" si="15"/>
        <v>0</v>
      </c>
      <c r="I37" s="35">
        <f t="shared" si="15"/>
        <v>0</v>
      </c>
      <c r="J37" s="35">
        <f t="shared" si="15"/>
        <v>0</v>
      </c>
      <c r="K37" s="35">
        <f t="shared" si="15"/>
        <v>0</v>
      </c>
      <c r="L37" s="35">
        <f t="shared" si="15"/>
        <v>0</v>
      </c>
      <c r="M37" s="35">
        <f t="shared" si="15"/>
        <v>103.44644180000002</v>
      </c>
      <c r="N37" s="35">
        <f t="shared" si="15"/>
        <v>289.970655</v>
      </c>
      <c r="O37" s="27">
        <f t="shared" si="15"/>
        <v>439.34090460000004</v>
      </c>
      <c r="P37" s="15"/>
    </row>
    <row r="38" spans="1:16" s="18" customFormat="1" ht="12.75">
      <c r="A38" s="42" t="s">
        <v>10</v>
      </c>
      <c r="B38" s="36" t="s">
        <v>9</v>
      </c>
      <c r="C38" s="26">
        <f>SUM(C14,C16,C18,C20,C22,C24,C26,C28,C30,C32,C34,C36)</f>
        <v>6729.659999999999</v>
      </c>
      <c r="D38" s="26">
        <f aca="true" t="shared" si="16" ref="D38:O38">SUM(D14,D16,D18,D20,D22,D24,D26,D28,D30,D32,D34,D36)</f>
        <v>1543.95</v>
      </c>
      <c r="E38" s="26">
        <f t="shared" si="16"/>
        <v>1247.41</v>
      </c>
      <c r="F38" s="26">
        <f t="shared" si="16"/>
        <v>891.4300000000001</v>
      </c>
      <c r="G38" s="26">
        <f t="shared" si="16"/>
        <v>475.60999999999996</v>
      </c>
      <c r="H38" s="26">
        <f t="shared" si="16"/>
        <v>0</v>
      </c>
      <c r="I38" s="26">
        <f t="shared" si="16"/>
        <v>0</v>
      </c>
      <c r="J38" s="26">
        <f t="shared" si="16"/>
        <v>0</v>
      </c>
      <c r="K38" s="26">
        <f t="shared" si="16"/>
        <v>0</v>
      </c>
      <c r="L38" s="26">
        <f t="shared" si="16"/>
        <v>0</v>
      </c>
      <c r="M38" s="26">
        <f t="shared" si="16"/>
        <v>247.35</v>
      </c>
      <c r="N38" s="26">
        <f t="shared" si="16"/>
        <v>893.48</v>
      </c>
      <c r="O38" s="26">
        <f t="shared" si="16"/>
        <v>1430.4300000000003</v>
      </c>
      <c r="P38" s="17"/>
    </row>
    <row r="39" spans="1:16" s="18" customFormat="1" ht="12.75">
      <c r="A39" s="46"/>
      <c r="B39" s="36" t="s">
        <v>8</v>
      </c>
      <c r="C39" s="26">
        <f>SUM(C15,C17,C19,C21,C23,C25,C27,C29,C31,C33,C35,C37)</f>
        <v>31730.1450102</v>
      </c>
      <c r="D39" s="26">
        <f aca="true" t="shared" si="17" ref="D39:O39">SUM(D15,D17,D19,D21,D23,D25,D27,D29,D31,D33,D35,D37)</f>
        <v>7279.6779315</v>
      </c>
      <c r="E39" s="26">
        <f t="shared" si="17"/>
        <v>5881.5007276999995</v>
      </c>
      <c r="F39" s="26">
        <f t="shared" si="17"/>
        <v>4203.0657071000005</v>
      </c>
      <c r="G39" s="26">
        <f t="shared" si="17"/>
        <v>2242.4868816999997</v>
      </c>
      <c r="H39" s="26">
        <f t="shared" si="17"/>
        <v>0</v>
      </c>
      <c r="I39" s="26">
        <f t="shared" si="17"/>
        <v>0</v>
      </c>
      <c r="J39" s="26">
        <f t="shared" si="17"/>
        <v>0</v>
      </c>
      <c r="K39" s="26">
        <f t="shared" si="17"/>
        <v>0</v>
      </c>
      <c r="L39" s="26">
        <f t="shared" si="17"/>
        <v>0</v>
      </c>
      <c r="M39" s="26">
        <f t="shared" si="17"/>
        <v>1166.2478295</v>
      </c>
      <c r="N39" s="26">
        <f t="shared" si="17"/>
        <v>4212.7313956</v>
      </c>
      <c r="O39" s="26">
        <f t="shared" si="17"/>
        <v>6744.434537100001</v>
      </c>
      <c r="P39" s="17"/>
    </row>
    <row r="40" spans="1:16" s="16" customFormat="1" ht="14.25" customHeight="1">
      <c r="A40" s="38" t="s">
        <v>35</v>
      </c>
      <c r="B40" s="31" t="s">
        <v>9</v>
      </c>
      <c r="C40" s="26">
        <f t="shared" si="0"/>
        <v>270.56</v>
      </c>
      <c r="D40" s="27">
        <v>60.57</v>
      </c>
      <c r="E40" s="27">
        <v>50.87</v>
      </c>
      <c r="F40" s="27">
        <v>38.48</v>
      </c>
      <c r="G40" s="27">
        <v>20.25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10.8</v>
      </c>
      <c r="N40" s="27">
        <v>35.78</v>
      </c>
      <c r="O40" s="27">
        <v>53.81</v>
      </c>
      <c r="P40" s="15"/>
    </row>
    <row r="41" spans="1:16" s="16" customFormat="1" ht="12" customHeight="1">
      <c r="A41" s="39"/>
      <c r="B41" s="31" t="s">
        <v>8</v>
      </c>
      <c r="C41" s="26">
        <f t="shared" si="0"/>
        <v>1275.6822832</v>
      </c>
      <c r="D41" s="27">
        <f>D40*4714.97/1000</f>
        <v>285.5857329</v>
      </c>
      <c r="E41" s="27">
        <f aca="true" t="shared" si="18" ref="E41:O41">E40*4714.97/1000</f>
        <v>239.8505239</v>
      </c>
      <c r="F41" s="27">
        <f t="shared" si="18"/>
        <v>181.43204559999998</v>
      </c>
      <c r="G41" s="27">
        <f t="shared" si="18"/>
        <v>95.4781425</v>
      </c>
      <c r="H41" s="27">
        <f t="shared" si="18"/>
        <v>0</v>
      </c>
      <c r="I41" s="27">
        <f t="shared" si="18"/>
        <v>0</v>
      </c>
      <c r="J41" s="27">
        <f t="shared" si="18"/>
        <v>0</v>
      </c>
      <c r="K41" s="27">
        <f t="shared" si="18"/>
        <v>0</v>
      </c>
      <c r="L41" s="27">
        <f t="shared" si="18"/>
        <v>0</v>
      </c>
      <c r="M41" s="27">
        <f t="shared" si="18"/>
        <v>50.921676000000005</v>
      </c>
      <c r="N41" s="27">
        <f t="shared" si="18"/>
        <v>168.70162660000003</v>
      </c>
      <c r="O41" s="27">
        <f t="shared" si="18"/>
        <v>253.71253570000005</v>
      </c>
      <c r="P41" s="15"/>
    </row>
    <row r="42" spans="1:16" s="16" customFormat="1" ht="15" customHeight="1">
      <c r="A42" s="38" t="s">
        <v>36</v>
      </c>
      <c r="B42" s="31" t="s">
        <v>9</v>
      </c>
      <c r="C42" s="26">
        <f t="shared" si="0"/>
        <v>375</v>
      </c>
      <c r="D42" s="27">
        <v>85.85</v>
      </c>
      <c r="E42" s="27">
        <v>71.04</v>
      </c>
      <c r="F42" s="27">
        <v>52.09</v>
      </c>
      <c r="G42" s="27">
        <v>28.45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15.71</v>
      </c>
      <c r="N42" s="27">
        <v>48.67</v>
      </c>
      <c r="O42" s="27">
        <v>73.19</v>
      </c>
      <c r="P42" s="15"/>
    </row>
    <row r="43" spans="1:16" s="16" customFormat="1" ht="12.75">
      <c r="A43" s="39"/>
      <c r="B43" s="31" t="s">
        <v>8</v>
      </c>
      <c r="C43" s="26">
        <f t="shared" si="0"/>
        <v>1768.1137500000002</v>
      </c>
      <c r="D43" s="27">
        <f>D42*4714.97/1000</f>
        <v>404.78017450000004</v>
      </c>
      <c r="E43" s="27">
        <f aca="true" t="shared" si="19" ref="E43:O43">E42*4714.97/1000</f>
        <v>334.95146880000004</v>
      </c>
      <c r="F43" s="27">
        <f t="shared" si="19"/>
        <v>245.60278730000002</v>
      </c>
      <c r="G43" s="27">
        <f t="shared" si="19"/>
        <v>134.1408965</v>
      </c>
      <c r="H43" s="27">
        <f t="shared" si="19"/>
        <v>0</v>
      </c>
      <c r="I43" s="27">
        <f t="shared" si="19"/>
        <v>0</v>
      </c>
      <c r="J43" s="27">
        <f t="shared" si="19"/>
        <v>0</v>
      </c>
      <c r="K43" s="27">
        <f t="shared" si="19"/>
        <v>0</v>
      </c>
      <c r="L43" s="27">
        <f t="shared" si="19"/>
        <v>0</v>
      </c>
      <c r="M43" s="27">
        <f t="shared" si="19"/>
        <v>74.07217870000001</v>
      </c>
      <c r="N43" s="27">
        <f t="shared" si="19"/>
        <v>229.47758990000003</v>
      </c>
      <c r="O43" s="27">
        <f t="shared" si="19"/>
        <v>345.0886543</v>
      </c>
      <c r="P43" s="15"/>
    </row>
    <row r="44" spans="1:16" s="16" customFormat="1" ht="15" customHeight="1">
      <c r="A44" s="38" t="s">
        <v>37</v>
      </c>
      <c r="B44" s="31" t="s">
        <v>9</v>
      </c>
      <c r="C44" s="26">
        <f t="shared" si="0"/>
        <v>375</v>
      </c>
      <c r="D44" s="27">
        <v>85.85</v>
      </c>
      <c r="E44" s="27">
        <v>71.04</v>
      </c>
      <c r="F44" s="27">
        <v>52.09</v>
      </c>
      <c r="G44" s="27">
        <v>28.45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15.71</v>
      </c>
      <c r="N44" s="27">
        <v>48.67</v>
      </c>
      <c r="O44" s="27">
        <v>73.19</v>
      </c>
      <c r="P44" s="15"/>
    </row>
    <row r="45" spans="1:16" s="16" customFormat="1" ht="12.75">
      <c r="A45" s="39"/>
      <c r="B45" s="31" t="s">
        <v>8</v>
      </c>
      <c r="C45" s="26">
        <f t="shared" si="0"/>
        <v>1768.1137500000002</v>
      </c>
      <c r="D45" s="27">
        <f>D44*4714.97/1000</f>
        <v>404.78017450000004</v>
      </c>
      <c r="E45" s="27">
        <f aca="true" t="shared" si="20" ref="E45:O45">E44*4714.97/1000</f>
        <v>334.95146880000004</v>
      </c>
      <c r="F45" s="27">
        <f t="shared" si="20"/>
        <v>245.60278730000002</v>
      </c>
      <c r="G45" s="27">
        <f t="shared" si="20"/>
        <v>134.1408965</v>
      </c>
      <c r="H45" s="27">
        <f t="shared" si="20"/>
        <v>0</v>
      </c>
      <c r="I45" s="27">
        <f t="shared" si="20"/>
        <v>0</v>
      </c>
      <c r="J45" s="27">
        <f t="shared" si="20"/>
        <v>0</v>
      </c>
      <c r="K45" s="27">
        <f t="shared" si="20"/>
        <v>0</v>
      </c>
      <c r="L45" s="27">
        <f t="shared" si="20"/>
        <v>0</v>
      </c>
      <c r="M45" s="27">
        <f t="shared" si="20"/>
        <v>74.07217870000001</v>
      </c>
      <c r="N45" s="27">
        <f t="shared" si="20"/>
        <v>229.47758990000003</v>
      </c>
      <c r="O45" s="27">
        <f t="shared" si="20"/>
        <v>345.0886543</v>
      </c>
      <c r="P45" s="15"/>
    </row>
    <row r="46" spans="1:15" ht="14.25" customHeight="1">
      <c r="A46" s="38" t="s">
        <v>38</v>
      </c>
      <c r="B46" s="31" t="s">
        <v>9</v>
      </c>
      <c r="C46" s="26">
        <f t="shared" si="0"/>
        <v>38.22</v>
      </c>
      <c r="D46" s="27">
        <v>8.59</v>
      </c>
      <c r="E46" s="27">
        <v>6.91</v>
      </c>
      <c r="F46" s="27">
        <v>5.4</v>
      </c>
      <c r="G46" s="27">
        <v>3.01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1.64</v>
      </c>
      <c r="N46" s="27">
        <v>5.05</v>
      </c>
      <c r="O46" s="27">
        <v>7.62</v>
      </c>
    </row>
    <row r="47" spans="1:15" ht="16.5" customHeight="1">
      <c r="A47" s="39"/>
      <c r="B47" s="31" t="s">
        <v>8</v>
      </c>
      <c r="C47" s="26">
        <f t="shared" si="0"/>
        <v>180.2061534</v>
      </c>
      <c r="D47" s="27">
        <f>D46*4714.97/1000</f>
        <v>40.501592300000006</v>
      </c>
      <c r="E47" s="27">
        <f aca="true" t="shared" si="21" ref="E47:O47">E46*4714.97/1000</f>
        <v>32.580442700000006</v>
      </c>
      <c r="F47" s="27">
        <f t="shared" si="21"/>
        <v>25.460838000000003</v>
      </c>
      <c r="G47" s="27">
        <f t="shared" si="21"/>
        <v>14.1920597</v>
      </c>
      <c r="H47" s="27">
        <f t="shared" si="21"/>
        <v>0</v>
      </c>
      <c r="I47" s="27">
        <f t="shared" si="21"/>
        <v>0</v>
      </c>
      <c r="J47" s="27">
        <f t="shared" si="21"/>
        <v>0</v>
      </c>
      <c r="K47" s="27">
        <f t="shared" si="21"/>
        <v>0</v>
      </c>
      <c r="L47" s="27">
        <f t="shared" si="21"/>
        <v>0</v>
      </c>
      <c r="M47" s="27">
        <f t="shared" si="21"/>
        <v>7.7325508</v>
      </c>
      <c r="N47" s="27">
        <f t="shared" si="21"/>
        <v>23.8105985</v>
      </c>
      <c r="O47" s="27">
        <f t="shared" si="21"/>
        <v>35.9280714</v>
      </c>
    </row>
    <row r="48" spans="1:16" s="16" customFormat="1" ht="15" customHeight="1">
      <c r="A48" s="38" t="s">
        <v>39</v>
      </c>
      <c r="B48" s="31" t="s">
        <v>9</v>
      </c>
      <c r="C48" s="26">
        <f t="shared" si="0"/>
        <v>193.22000000000003</v>
      </c>
      <c r="D48" s="27">
        <v>39.9</v>
      </c>
      <c r="E48" s="27">
        <v>31.56</v>
      </c>
      <c r="F48" s="27">
        <v>28.69</v>
      </c>
      <c r="G48" s="27">
        <v>16.59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9.65</v>
      </c>
      <c r="N48" s="27">
        <v>26.69</v>
      </c>
      <c r="O48" s="27">
        <v>40.14</v>
      </c>
      <c r="P48" s="15"/>
    </row>
    <row r="49" spans="1:16" s="16" customFormat="1" ht="14.25" customHeight="1">
      <c r="A49" s="39"/>
      <c r="B49" s="31" t="s">
        <v>8</v>
      </c>
      <c r="C49" s="26">
        <f t="shared" si="0"/>
        <v>911.0265034</v>
      </c>
      <c r="D49" s="27">
        <f>D48*4714.97/1000</f>
        <v>188.127303</v>
      </c>
      <c r="E49" s="27">
        <f aca="true" t="shared" si="22" ref="E49:O49">E48*4714.97/1000</f>
        <v>148.80445319999998</v>
      </c>
      <c r="F49" s="27">
        <f t="shared" si="22"/>
        <v>135.27248930000002</v>
      </c>
      <c r="G49" s="27">
        <f t="shared" si="22"/>
        <v>78.22135229999999</v>
      </c>
      <c r="H49" s="27">
        <f t="shared" si="22"/>
        <v>0</v>
      </c>
      <c r="I49" s="27">
        <f t="shared" si="22"/>
        <v>0</v>
      </c>
      <c r="J49" s="27">
        <f t="shared" si="22"/>
        <v>0</v>
      </c>
      <c r="K49" s="27">
        <f t="shared" si="22"/>
        <v>0</v>
      </c>
      <c r="L49" s="27">
        <f t="shared" si="22"/>
        <v>0</v>
      </c>
      <c r="M49" s="27">
        <f t="shared" si="22"/>
        <v>45.4994605</v>
      </c>
      <c r="N49" s="27">
        <f t="shared" si="22"/>
        <v>125.84254930000002</v>
      </c>
      <c r="O49" s="27">
        <f t="shared" si="22"/>
        <v>189.2588958</v>
      </c>
      <c r="P49" s="15"/>
    </row>
    <row r="50" spans="1:16" s="16" customFormat="1" ht="17.25" customHeight="1">
      <c r="A50" s="38" t="s">
        <v>40</v>
      </c>
      <c r="B50" s="31" t="s">
        <v>9</v>
      </c>
      <c r="C50" s="26">
        <f t="shared" si="0"/>
        <v>280</v>
      </c>
      <c r="D50" s="27">
        <v>41.76</v>
      </c>
      <c r="E50" s="27">
        <v>41.76</v>
      </c>
      <c r="F50" s="27">
        <v>37.63</v>
      </c>
      <c r="G50" s="27">
        <v>36.48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37.85</v>
      </c>
      <c r="N50" s="27">
        <v>41.76</v>
      </c>
      <c r="O50" s="27">
        <v>42.76</v>
      </c>
      <c r="P50" s="15"/>
    </row>
    <row r="51" spans="1:16" s="16" customFormat="1" ht="17.25" customHeight="1">
      <c r="A51" s="39"/>
      <c r="B51" s="31" t="s">
        <v>8</v>
      </c>
      <c r="C51" s="26">
        <f t="shared" si="0"/>
        <v>1320.1916</v>
      </c>
      <c r="D51" s="27">
        <f>D50*4714.97/1000</f>
        <v>196.8971472</v>
      </c>
      <c r="E51" s="27">
        <f aca="true" t="shared" si="23" ref="E51:O51">E50*4714.97/1000</f>
        <v>196.8971472</v>
      </c>
      <c r="F51" s="27">
        <f t="shared" si="23"/>
        <v>177.42432110000004</v>
      </c>
      <c r="G51" s="27">
        <f t="shared" si="23"/>
        <v>172.0021056</v>
      </c>
      <c r="H51" s="27">
        <f t="shared" si="23"/>
        <v>0</v>
      </c>
      <c r="I51" s="27">
        <f t="shared" si="23"/>
        <v>0</v>
      </c>
      <c r="J51" s="27">
        <f t="shared" si="23"/>
        <v>0</v>
      </c>
      <c r="K51" s="27">
        <f t="shared" si="23"/>
        <v>0</v>
      </c>
      <c r="L51" s="27">
        <f t="shared" si="23"/>
        <v>0</v>
      </c>
      <c r="M51" s="27">
        <f t="shared" si="23"/>
        <v>178.46161450000002</v>
      </c>
      <c r="N51" s="27">
        <f t="shared" si="23"/>
        <v>196.8971472</v>
      </c>
      <c r="O51" s="27">
        <f t="shared" si="23"/>
        <v>201.6121172</v>
      </c>
      <c r="P51" s="15"/>
    </row>
    <row r="52" spans="1:16" s="16" customFormat="1" ht="14.25" customHeight="1">
      <c r="A52" s="38" t="s">
        <v>50</v>
      </c>
      <c r="B52" s="31" t="s">
        <v>9</v>
      </c>
      <c r="C52" s="26">
        <f t="shared" si="0"/>
        <v>187.37</v>
      </c>
      <c r="D52" s="27">
        <v>40.2</v>
      </c>
      <c r="E52" s="27">
        <v>30.98</v>
      </c>
      <c r="F52" s="27">
        <v>22.2</v>
      </c>
      <c r="G52" s="27">
        <v>10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11.53</v>
      </c>
      <c r="N52" s="27">
        <v>30.98</v>
      </c>
      <c r="O52" s="27">
        <v>41.48</v>
      </c>
      <c r="P52" s="15"/>
    </row>
    <row r="53" spans="1:16" s="16" customFormat="1" ht="12.75">
      <c r="A53" s="39"/>
      <c r="B53" s="31" t="s">
        <v>8</v>
      </c>
      <c r="C53" s="26">
        <f t="shared" si="0"/>
        <v>883.4439289000002</v>
      </c>
      <c r="D53" s="27">
        <f>D52*4714.97/1000</f>
        <v>189.541794</v>
      </c>
      <c r="E53" s="27">
        <f aca="true" t="shared" si="24" ref="E53:O53">E52*4714.97/1000</f>
        <v>146.06977060000003</v>
      </c>
      <c r="F53" s="27">
        <f t="shared" si="24"/>
        <v>104.672334</v>
      </c>
      <c r="G53" s="27">
        <f t="shared" si="24"/>
        <v>47.1497</v>
      </c>
      <c r="H53" s="27">
        <f t="shared" si="24"/>
        <v>0</v>
      </c>
      <c r="I53" s="27">
        <f t="shared" si="24"/>
        <v>0</v>
      </c>
      <c r="J53" s="27">
        <f t="shared" si="24"/>
        <v>0</v>
      </c>
      <c r="K53" s="27">
        <f t="shared" si="24"/>
        <v>0</v>
      </c>
      <c r="L53" s="27">
        <f t="shared" si="24"/>
        <v>0</v>
      </c>
      <c r="M53" s="27">
        <f t="shared" si="24"/>
        <v>54.363604099999996</v>
      </c>
      <c r="N53" s="27">
        <f t="shared" si="24"/>
        <v>146.06977060000003</v>
      </c>
      <c r="O53" s="27">
        <f t="shared" si="24"/>
        <v>195.5769556</v>
      </c>
      <c r="P53" s="15"/>
    </row>
    <row r="54" spans="1:16" s="16" customFormat="1" ht="15" customHeight="1">
      <c r="A54" s="38" t="s">
        <v>41</v>
      </c>
      <c r="B54" s="31" t="s">
        <v>9</v>
      </c>
      <c r="C54" s="26">
        <f t="shared" si="0"/>
        <v>271</v>
      </c>
      <c r="D54" s="27">
        <v>57.26</v>
      </c>
      <c r="E54" s="27">
        <v>45.08</v>
      </c>
      <c r="F54" s="27">
        <v>37.9</v>
      </c>
      <c r="G54" s="27">
        <v>22.73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15.07</v>
      </c>
      <c r="N54" s="27">
        <v>37.26</v>
      </c>
      <c r="O54" s="27">
        <v>55.7</v>
      </c>
      <c r="P54" s="15"/>
    </row>
    <row r="55" spans="1:16" s="16" customFormat="1" ht="12.75">
      <c r="A55" s="39"/>
      <c r="B55" s="31" t="s">
        <v>8</v>
      </c>
      <c r="C55" s="26">
        <f t="shared" si="0"/>
        <v>1277.75687</v>
      </c>
      <c r="D55" s="27">
        <f>D54*4714.97/1000</f>
        <v>269.97918219999997</v>
      </c>
      <c r="E55" s="27">
        <f aca="true" t="shared" si="25" ref="E55:O55">E54*4714.97/1000</f>
        <v>212.5508476</v>
      </c>
      <c r="F55" s="27">
        <f t="shared" si="25"/>
        <v>178.69736300000002</v>
      </c>
      <c r="G55" s="27">
        <f t="shared" si="25"/>
        <v>107.1712681</v>
      </c>
      <c r="H55" s="27">
        <f t="shared" si="25"/>
        <v>0</v>
      </c>
      <c r="I55" s="27">
        <f t="shared" si="25"/>
        <v>0</v>
      </c>
      <c r="J55" s="27">
        <f t="shared" si="25"/>
        <v>0</v>
      </c>
      <c r="K55" s="27">
        <f t="shared" si="25"/>
        <v>0</v>
      </c>
      <c r="L55" s="27">
        <f t="shared" si="25"/>
        <v>0</v>
      </c>
      <c r="M55" s="27">
        <f t="shared" si="25"/>
        <v>71.0545979</v>
      </c>
      <c r="N55" s="27">
        <f t="shared" si="25"/>
        <v>175.67978219999998</v>
      </c>
      <c r="O55" s="27">
        <f t="shared" si="25"/>
        <v>262.623829</v>
      </c>
      <c r="P55" s="15"/>
    </row>
    <row r="56" spans="1:16" s="16" customFormat="1" ht="12.75">
      <c r="A56" s="42" t="s">
        <v>30</v>
      </c>
      <c r="B56" s="31" t="s">
        <v>28</v>
      </c>
      <c r="C56" s="26">
        <f>SUM(C40,C42,C44,C46,C48,C50,C52,C54,)</f>
        <v>1990.37</v>
      </c>
      <c r="D56" s="26">
        <f>SUM(D40,D42,D44,D46,D48,D50,D52,D54,)</f>
        <v>419.97999999999996</v>
      </c>
      <c r="E56" s="26">
        <f aca="true" t="shared" si="26" ref="E56:O56">SUM(E40,E42,E44,E46,E48,E50,E52,E54,)</f>
        <v>349.24</v>
      </c>
      <c r="F56" s="26">
        <f t="shared" si="26"/>
        <v>274.47999999999996</v>
      </c>
      <c r="G56" s="26">
        <f t="shared" si="26"/>
        <v>165.96</v>
      </c>
      <c r="H56" s="26">
        <f t="shared" si="26"/>
        <v>0</v>
      </c>
      <c r="I56" s="26">
        <f t="shared" si="26"/>
        <v>0</v>
      </c>
      <c r="J56" s="26">
        <f t="shared" si="26"/>
        <v>0</v>
      </c>
      <c r="K56" s="26">
        <f t="shared" si="26"/>
        <v>0</v>
      </c>
      <c r="L56" s="26">
        <f t="shared" si="26"/>
        <v>0</v>
      </c>
      <c r="M56" s="26">
        <f t="shared" si="26"/>
        <v>117.96000000000001</v>
      </c>
      <c r="N56" s="26">
        <f t="shared" si="26"/>
        <v>274.86</v>
      </c>
      <c r="O56" s="26">
        <f t="shared" si="26"/>
        <v>387.89</v>
      </c>
      <c r="P56" s="15"/>
    </row>
    <row r="57" spans="1:16" s="16" customFormat="1" ht="12.75">
      <c r="A57" s="41"/>
      <c r="B57" s="31" t="s">
        <v>8</v>
      </c>
      <c r="C57" s="26">
        <f>SUM(C41,C43,C45,C47,C49,C51,C53,C55,)</f>
        <v>9384.534838900001</v>
      </c>
      <c r="D57" s="26">
        <f>SUM(D41,D43,D45,D47,D49,D51,D53,D55,)</f>
        <v>1980.1931006</v>
      </c>
      <c r="E57" s="26">
        <f aca="true" t="shared" si="27" ref="E57:O57">SUM(E41,E43,E45,E47,E49,E51,E53,E55,)</f>
        <v>1646.6561228000003</v>
      </c>
      <c r="F57" s="26">
        <f t="shared" si="27"/>
        <v>1294.1649656000002</v>
      </c>
      <c r="G57" s="26">
        <f t="shared" si="27"/>
        <v>782.4964212</v>
      </c>
      <c r="H57" s="26">
        <f t="shared" si="27"/>
        <v>0</v>
      </c>
      <c r="I57" s="26">
        <f t="shared" si="27"/>
        <v>0</v>
      </c>
      <c r="J57" s="26">
        <f t="shared" si="27"/>
        <v>0</v>
      </c>
      <c r="K57" s="26">
        <f t="shared" si="27"/>
        <v>0</v>
      </c>
      <c r="L57" s="26">
        <f t="shared" si="27"/>
        <v>0</v>
      </c>
      <c r="M57" s="26">
        <f t="shared" si="27"/>
        <v>556.1778612</v>
      </c>
      <c r="N57" s="26">
        <f t="shared" si="27"/>
        <v>1295.9566542000002</v>
      </c>
      <c r="O57" s="26">
        <f t="shared" si="27"/>
        <v>1828.8897133</v>
      </c>
      <c r="P57" s="15"/>
    </row>
    <row r="58" spans="1:16" s="16" customFormat="1" ht="15" customHeight="1">
      <c r="A58" s="40" t="s">
        <v>42</v>
      </c>
      <c r="B58" s="31" t="s">
        <v>9</v>
      </c>
      <c r="C58" s="26">
        <f t="shared" si="0"/>
        <v>200.04999999999998</v>
      </c>
      <c r="D58" s="27">
        <v>50.32</v>
      </c>
      <c r="E58" s="27">
        <v>37.59</v>
      </c>
      <c r="F58" s="27">
        <v>25.06</v>
      </c>
      <c r="G58" s="27">
        <v>11.28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9.16</v>
      </c>
      <c r="N58" s="27">
        <v>22.85</v>
      </c>
      <c r="O58" s="27">
        <v>43.79</v>
      </c>
      <c r="P58" s="15"/>
    </row>
    <row r="59" spans="1:16" s="16" customFormat="1" ht="15.75" customHeight="1">
      <c r="A59" s="40"/>
      <c r="B59" s="31" t="s">
        <v>8</v>
      </c>
      <c r="C59" s="26">
        <f>D59+E59+F59+G59+H59+I59+J59+K59+L59+M59+N59+O59</f>
        <v>943.2297484999999</v>
      </c>
      <c r="D59" s="27">
        <f>D58*4714.97/1000</f>
        <v>237.25729040000002</v>
      </c>
      <c r="E59" s="27">
        <f aca="true" t="shared" si="28" ref="E59:O59">E58*4714.97/1000</f>
        <v>177.23572230000002</v>
      </c>
      <c r="F59" s="27">
        <f t="shared" si="28"/>
        <v>118.1571482</v>
      </c>
      <c r="G59" s="27">
        <f t="shared" si="28"/>
        <v>53.1848616</v>
      </c>
      <c r="H59" s="27">
        <f t="shared" si="28"/>
        <v>0</v>
      </c>
      <c r="I59" s="27">
        <f t="shared" si="28"/>
        <v>0</v>
      </c>
      <c r="J59" s="27">
        <f t="shared" si="28"/>
        <v>0</v>
      </c>
      <c r="K59" s="27">
        <f t="shared" si="28"/>
        <v>0</v>
      </c>
      <c r="L59" s="27">
        <f t="shared" si="28"/>
        <v>0</v>
      </c>
      <c r="M59" s="27">
        <f t="shared" si="28"/>
        <v>43.1891252</v>
      </c>
      <c r="N59" s="27">
        <f t="shared" si="28"/>
        <v>107.7370645</v>
      </c>
      <c r="O59" s="27">
        <f t="shared" si="28"/>
        <v>206.4685363</v>
      </c>
      <c r="P59" s="15"/>
    </row>
    <row r="60" spans="1:16" s="19" customFormat="1" ht="13.5" customHeight="1">
      <c r="A60" s="42" t="s">
        <v>11</v>
      </c>
      <c r="B60" s="36" t="s">
        <v>9</v>
      </c>
      <c r="C60" s="26">
        <f aca="true" t="shared" si="29" ref="C60:G61">SUM(C38,C56,C58)</f>
        <v>8920.079999999998</v>
      </c>
      <c r="D60" s="26">
        <f t="shared" si="29"/>
        <v>2014.25</v>
      </c>
      <c r="E60" s="26">
        <f t="shared" si="29"/>
        <v>1634.24</v>
      </c>
      <c r="F60" s="26">
        <f t="shared" si="29"/>
        <v>1190.97</v>
      </c>
      <c r="G60" s="26">
        <f t="shared" si="29"/>
        <v>652.8499999999999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f aca="true" t="shared" si="30" ref="M60:O61">SUM(M38,M56,M58)</f>
        <v>374.47</v>
      </c>
      <c r="N60" s="26">
        <f t="shared" si="30"/>
        <v>1191.19</v>
      </c>
      <c r="O60" s="26">
        <f t="shared" si="30"/>
        <v>1862.1100000000001</v>
      </c>
      <c r="P60" s="4"/>
    </row>
    <row r="61" spans="1:16" s="19" customFormat="1" ht="20.25" customHeight="1">
      <c r="A61" s="46"/>
      <c r="B61" s="37" t="s">
        <v>31</v>
      </c>
      <c r="C61" s="26">
        <f t="shared" si="29"/>
        <v>42057.9095976</v>
      </c>
      <c r="D61" s="26">
        <f t="shared" si="29"/>
        <v>9497.1283225</v>
      </c>
      <c r="E61" s="26">
        <f t="shared" si="29"/>
        <v>7705.3925727999995</v>
      </c>
      <c r="F61" s="26">
        <f t="shared" si="29"/>
        <v>5615.3878209</v>
      </c>
      <c r="G61" s="26">
        <f t="shared" si="29"/>
        <v>3078.1681645</v>
      </c>
      <c r="H61" s="26">
        <f>SUM(H39,H57,H59)</f>
        <v>0</v>
      </c>
      <c r="I61" s="26">
        <f>SUM(I39,I57,I59)</f>
        <v>0</v>
      </c>
      <c r="J61" s="26">
        <f>SUM(J39,J57,J59)</f>
        <v>0</v>
      </c>
      <c r="K61" s="26">
        <f>SUM(K39,K57,K59)</f>
        <v>0</v>
      </c>
      <c r="L61" s="26">
        <f>SUM(L39,L57,L59)</f>
        <v>0</v>
      </c>
      <c r="M61" s="26">
        <f t="shared" si="30"/>
        <v>1765.6148159000002</v>
      </c>
      <c r="N61" s="26">
        <f t="shared" si="30"/>
        <v>5616.4251143</v>
      </c>
      <c r="O61" s="26">
        <f t="shared" si="30"/>
        <v>8779.792786700002</v>
      </c>
      <c r="P61" s="4"/>
    </row>
    <row r="62" spans="1:16" s="16" customFormat="1" ht="15" customHeight="1">
      <c r="A62" s="40" t="s">
        <v>52</v>
      </c>
      <c r="B62" s="31" t="s">
        <v>9</v>
      </c>
      <c r="C62" s="26">
        <f>D62+E62+F62+G62+H62+I62+J62+K62+L62+M62+N62+O62</f>
        <v>147</v>
      </c>
      <c r="D62" s="27">
        <v>34</v>
      </c>
      <c r="E62" s="27">
        <v>25</v>
      </c>
      <c r="F62" s="27">
        <v>16</v>
      </c>
      <c r="G62" s="27">
        <v>10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8</v>
      </c>
      <c r="N62" s="27">
        <v>24</v>
      </c>
      <c r="O62" s="27">
        <v>30</v>
      </c>
      <c r="P62" s="15"/>
    </row>
    <row r="63" spans="1:16" s="16" customFormat="1" ht="15.75" customHeight="1">
      <c r="A63" s="40"/>
      <c r="B63" s="31" t="s">
        <v>8</v>
      </c>
      <c r="C63" s="26">
        <f>D63+E63+F63+G63+H63+I63+J63+K63+L63+M63+N63+O63</f>
        <v>693.1005900000001</v>
      </c>
      <c r="D63" s="27">
        <f aca="true" t="shared" si="31" ref="D63:O63">D62*4714.97/1000</f>
        <v>160.30898000000002</v>
      </c>
      <c r="E63" s="27">
        <f t="shared" si="31"/>
        <v>117.87425</v>
      </c>
      <c r="F63" s="27">
        <f t="shared" si="31"/>
        <v>75.43952</v>
      </c>
      <c r="G63" s="27">
        <f t="shared" si="31"/>
        <v>47.1497</v>
      </c>
      <c r="H63" s="27">
        <f t="shared" si="31"/>
        <v>0</v>
      </c>
      <c r="I63" s="27">
        <f t="shared" si="31"/>
        <v>0</v>
      </c>
      <c r="J63" s="27">
        <f t="shared" si="31"/>
        <v>0</v>
      </c>
      <c r="K63" s="27">
        <f t="shared" si="31"/>
        <v>0</v>
      </c>
      <c r="L63" s="27">
        <f t="shared" si="31"/>
        <v>0</v>
      </c>
      <c r="M63" s="27">
        <f t="shared" si="31"/>
        <v>37.71976</v>
      </c>
      <c r="N63" s="27">
        <f t="shared" si="31"/>
        <v>113.15928</v>
      </c>
      <c r="O63" s="27">
        <f t="shared" si="31"/>
        <v>141.44910000000002</v>
      </c>
      <c r="P63" s="15"/>
    </row>
    <row r="64" spans="1:16" s="19" customFormat="1" ht="12.75">
      <c r="A64" s="45" t="s">
        <v>32</v>
      </c>
      <c r="B64" s="36" t="s">
        <v>9</v>
      </c>
      <c r="C64" s="26">
        <f>SUM(C8,C10,C12,C60,C62)</f>
        <v>9786.779999999999</v>
      </c>
      <c r="D64" s="26">
        <f aca="true" t="shared" si="32" ref="D64:O64">SUM(D8,D10,D12,D60,D62)</f>
        <v>2205.3</v>
      </c>
      <c r="E64" s="26">
        <f t="shared" si="32"/>
        <v>1790.39</v>
      </c>
      <c r="F64" s="26">
        <f t="shared" si="32"/>
        <v>1295.43</v>
      </c>
      <c r="G64" s="26">
        <f t="shared" si="32"/>
        <v>712.6199999999999</v>
      </c>
      <c r="H64" s="26">
        <f t="shared" si="32"/>
        <v>0</v>
      </c>
      <c r="I64" s="26">
        <f t="shared" si="32"/>
        <v>0</v>
      </c>
      <c r="J64" s="26">
        <f t="shared" si="32"/>
        <v>0</v>
      </c>
      <c r="K64" s="26">
        <f t="shared" si="32"/>
        <v>0</v>
      </c>
      <c r="L64" s="26">
        <f t="shared" si="32"/>
        <v>0</v>
      </c>
      <c r="M64" s="26">
        <f t="shared" si="32"/>
        <v>423.75</v>
      </c>
      <c r="N64" s="26">
        <f t="shared" si="32"/>
        <v>1317.91</v>
      </c>
      <c r="O64" s="26">
        <f t="shared" si="32"/>
        <v>2041.38</v>
      </c>
      <c r="P64" s="4"/>
    </row>
    <row r="65" spans="1:16" s="19" customFormat="1" ht="12.75">
      <c r="A65" s="45"/>
      <c r="B65" s="36" t="s">
        <v>8</v>
      </c>
      <c r="C65" s="26">
        <f>SUM(C9,C11,C13,C61,C63)</f>
        <v>46144.374096600004</v>
      </c>
      <c r="D65" s="26">
        <f aca="true" t="shared" si="33" ref="D65:O65">SUM(D9,D11,D13,D61,D63)</f>
        <v>10397.923341</v>
      </c>
      <c r="E65" s="26">
        <f t="shared" si="33"/>
        <v>8441.6351383</v>
      </c>
      <c r="F65" s="26">
        <f t="shared" si="33"/>
        <v>6107.9135871</v>
      </c>
      <c r="G65" s="26">
        <f t="shared" si="33"/>
        <v>3359.9819214</v>
      </c>
      <c r="H65" s="26">
        <f t="shared" si="33"/>
        <v>0</v>
      </c>
      <c r="I65" s="26">
        <f t="shared" si="33"/>
        <v>0</v>
      </c>
      <c r="J65" s="26">
        <f t="shared" si="33"/>
        <v>0</v>
      </c>
      <c r="K65" s="26">
        <f t="shared" si="33"/>
        <v>0</v>
      </c>
      <c r="L65" s="26">
        <f t="shared" si="33"/>
        <v>0</v>
      </c>
      <c r="M65" s="26">
        <f t="shared" si="33"/>
        <v>1997.9685375000001</v>
      </c>
      <c r="N65" s="26">
        <f t="shared" si="33"/>
        <v>6213.9061126999995</v>
      </c>
      <c r="O65" s="26">
        <f t="shared" si="33"/>
        <v>9625.045458600001</v>
      </c>
      <c r="P65" s="4"/>
    </row>
    <row r="66" spans="1:16" s="22" customFormat="1" ht="12.75">
      <c r="A66" s="20"/>
      <c r="B66" s="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1"/>
    </row>
    <row r="67" spans="1:16" s="19" customFormat="1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8"/>
      <c r="N67" s="8"/>
      <c r="O67" s="8"/>
      <c r="P67" s="4"/>
    </row>
    <row r="68" spans="1:15" ht="12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</sheetData>
  <sheetProtection/>
  <mergeCells count="36">
    <mergeCell ref="A8:A9"/>
    <mergeCell ref="A10:A11"/>
    <mergeCell ref="A30:A31"/>
    <mergeCell ref="A38:A39"/>
    <mergeCell ref="A1:O1"/>
    <mergeCell ref="A2:O2"/>
    <mergeCell ref="L3:O3"/>
    <mergeCell ref="L4:O4"/>
    <mergeCell ref="A20:A21"/>
    <mergeCell ref="A64:A65"/>
    <mergeCell ref="A60:A61"/>
    <mergeCell ref="A22:A23"/>
    <mergeCell ref="A32:A33"/>
    <mergeCell ref="A24:A25"/>
    <mergeCell ref="A68:O68"/>
    <mergeCell ref="A67:L67"/>
    <mergeCell ref="A46:A47"/>
    <mergeCell ref="L5:O5"/>
    <mergeCell ref="A34:A35"/>
    <mergeCell ref="A40:A41"/>
    <mergeCell ref="A42:A43"/>
    <mergeCell ref="A44:A45"/>
    <mergeCell ref="A36:A37"/>
    <mergeCell ref="A18:A19"/>
    <mergeCell ref="A14:A15"/>
    <mergeCell ref="A16:A17"/>
    <mergeCell ref="A12:A13"/>
    <mergeCell ref="A48:A49"/>
    <mergeCell ref="A50:A51"/>
    <mergeCell ref="A52:A53"/>
    <mergeCell ref="A54:A55"/>
    <mergeCell ref="A62:A63"/>
    <mergeCell ref="A26:A27"/>
    <mergeCell ref="A28:A29"/>
    <mergeCell ref="A56:A57"/>
    <mergeCell ref="A58:A59"/>
  </mergeCells>
  <printOptions/>
  <pageMargins left="0.15748031496062992" right="0.03937007874015748" top="0" bottom="0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MorozovaNN</cp:lastModifiedBy>
  <cp:lastPrinted>2015-08-24T22:42:55Z</cp:lastPrinted>
  <dcterms:created xsi:type="dcterms:W3CDTF">2009-09-07T02:59:36Z</dcterms:created>
  <dcterms:modified xsi:type="dcterms:W3CDTF">2015-08-26T22:12:07Z</dcterms:modified>
  <cp:category/>
  <cp:version/>
  <cp:contentType/>
  <cp:contentStatus/>
</cp:coreProperties>
</file>